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Gaminių partijos savikainos ska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hh:mm"/>
    <numFmt numFmtId="167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1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4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</cols>
  <sheetData>
    <row r="1">
      <c r="A1" s="1" t="inlineStr">
        <is>
          <t>Išlaidos</t>
        </is>
      </c>
      <c r="B1" s="1" t="inlineStr">
        <is>
          <t>Rūšis</t>
        </is>
      </c>
      <c r="C1" s="1" t="inlineStr">
        <is>
          <t>Kiekis</t>
        </is>
      </c>
      <c r="D1" s="1" t="inlineStr">
        <is>
          <t>Mato vnt.</t>
        </is>
      </c>
      <c r="E1" s="1" t="inlineStr">
        <is>
          <t>Vieneto kaina, EUR</t>
        </is>
      </c>
      <c r="F1" s="1" t="inlineStr">
        <is>
          <t>Suma, EUR</t>
        </is>
      </c>
    </row>
    <row r="2">
      <c r="A2" t="inlineStr">
        <is>
          <t>Ąžuolo lentos</t>
        </is>
      </c>
      <c r="B2" t="inlineStr">
        <is>
          <t>Tiesioginės</t>
        </is>
      </c>
      <c r="C2">
        <v>0.5</v>
      </c>
      <c r="D2" t="inlineStr">
        <is>
          <t>m³</t>
        </is>
      </c>
      <c r="E2" s="2">
        <v>900</v>
      </c>
      <c r="F2" s="2">
        <f>C2*E2</f>
        <v>450</v>
      </c>
    </row>
    <row r="3">
      <c r="A3" t="inlineStr">
        <is>
          <t>Odinės kilpelės</t>
        </is>
      </c>
      <c r="B3" t="inlineStr">
        <is>
          <t>Tiesioginės</t>
        </is>
      </c>
      <c r="C3">
        <v>100</v>
      </c>
      <c r="D3" t="inlineStr">
        <is>
          <t>vnt.</t>
        </is>
      </c>
      <c r="E3" s="2">
        <v>0.4</v>
      </c>
      <c r="F3" s="2">
        <f>C3*E3</f>
        <v>40</v>
      </c>
    </row>
    <row r="4">
      <c r="A4" t="inlineStr">
        <is>
          <t>Gamybos darbuotojų darbas su socialinio draudimo įmokomis</t>
        </is>
      </c>
      <c r="B4" t="inlineStr">
        <is>
          <t>Tiesioginės</t>
        </is>
      </c>
      <c r="C4">
        <v>40</v>
      </c>
      <c r="D4" t="inlineStr">
        <is>
          <t>val.</t>
        </is>
      </c>
      <c r="E4" s="2">
        <v>12</v>
      </c>
      <c r="F4" s="2">
        <f>C4*E4</f>
        <v>480</v>
      </c>
    </row>
    <row r="5">
      <c r="A5" t="inlineStr">
        <is>
          <t>Pagalbinės medžiagos: aliejus, šlifavimo popierius</t>
        </is>
      </c>
      <c r="B5" t="inlineStr">
        <is>
          <t>Netiesioginės</t>
        </is>
      </c>
      <c r="C5">
        <v>1</v>
      </c>
      <c r="D5" t="inlineStr">
        <is>
          <t>kompl.</t>
        </is>
      </c>
      <c r="E5" s="2">
        <v>50</v>
      </c>
      <c r="F5" s="2">
        <f>C5*E5</f>
        <v>50</v>
      </c>
    </row>
    <row r="6">
      <c r="A6" t="inlineStr">
        <is>
          <t>Staklių nusidėvėjimas</t>
        </is>
      </c>
      <c r="B6" t="inlineStr">
        <is>
          <t>Netiesioginės</t>
        </is>
      </c>
      <c r="C6">
        <v>40</v>
      </c>
      <c r="D6" t="inlineStr">
        <is>
          <t>val.</t>
        </is>
      </c>
      <c r="E6" s="2">
        <v>1.5</v>
      </c>
      <c r="F6" s="2">
        <f>C6*E6</f>
        <v>60</v>
      </c>
    </row>
    <row r="7">
      <c r="A7" t="inlineStr">
        <is>
          <t>Cecho elektra ir nuoma</t>
        </is>
      </c>
      <c r="B7" t="inlineStr">
        <is>
          <t>Netiesioginės</t>
        </is>
      </c>
      <c r="C7">
        <v>40</v>
      </c>
      <c r="D7" t="inlineStr">
        <is>
          <t>val.</t>
        </is>
      </c>
      <c r="E7" s="2">
        <v>3</v>
      </c>
      <c r="F7" s="2">
        <f>C7*E7</f>
        <v>120</v>
      </c>
    </row>
    <row r="8">
      <c r="A8" t="inlineStr">
        <is>
          <t>Tiesioginės gamybos išlaidos iš viso</t>
        </is>
      </c>
      <c r="E8" s="2"/>
      <c r="F8" s="2">
        <f>SUMIF(B2:B7,"Tiesioginės",F2:F7)</f>
        <v>970</v>
      </c>
    </row>
    <row r="9">
      <c r="A9" t="inlineStr">
        <is>
          <t>Netiesioginės gamybos išlaidos iš viso</t>
        </is>
      </c>
      <c r="E9" s="2"/>
      <c r="F9" s="2">
        <f>SUMIF(B2:B7,"Netiesioginės",F2:F7)</f>
        <v>230</v>
      </c>
    </row>
    <row r="10">
      <c r="A10" t="inlineStr">
        <is>
          <t>Partijos savikaina</t>
        </is>
      </c>
      <c r="E10" s="2"/>
      <c r="F10" s="2">
        <f>F8+F9</f>
        <v>1200</v>
      </c>
    </row>
    <row r="11">
      <c r="A11" t="inlineStr">
        <is>
          <t>Pagaminta</t>
        </is>
      </c>
      <c r="C11">
        <v>100</v>
      </c>
      <c r="D11" t="inlineStr">
        <is>
          <t>vnt.</t>
        </is>
      </c>
      <c r="E11" s="2"/>
      <c r="F11" s="2"/>
    </row>
    <row r="12">
      <c r="A12" t="inlineStr">
        <is>
          <t>Vieneto savikaina</t>
        </is>
      </c>
      <c r="E12" s="2"/>
      <c r="F12" s="2">
        <f>F10/C11</f>
        <v>12</v>
      </c>
    </row>
  </sheetData>
  <pageMargins left="0.7" right="0.7" top="0.75" bottom="0.75" header="0.3" footer="0.3"/>
</worksheet>
</file>